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2" l="1"/>
  <c r="C171" i="2"/>
  <c r="C178" i="2"/>
  <c r="C189" i="2"/>
  <c r="C196" i="2"/>
  <c r="C194" i="2"/>
  <c r="C190" i="2"/>
  <c r="C191" i="2"/>
  <c r="C206" i="2"/>
  <c r="C172" i="2"/>
  <c r="C154" i="2"/>
  <c r="C142" i="2"/>
  <c r="C32" i="2"/>
  <c r="C54" i="2" l="1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<sst xmlns="http://schemas.openxmlformats.org/spreadsheetml/2006/main" count="241" uniqueCount="197">
  <si>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</si>
  <si>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</si>
  <si>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</si>
  <si>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</si>
  <si>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</si>
  <si>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</si>
  <si>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</si>
  <si>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</si>
  <si>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</si>
  <si>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</si>
  <si>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</si>
  <si>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</si>
  <si>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</si>
  <si>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</si>
  <si>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</si>
  <si>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</si>
  <si>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</si>
  <si>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</si>
  <si>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</si>
  <si>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</si>
  <si>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</si>
  <si>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</si>
  <si>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</si>
  <si>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</si>
  <si>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</si>
  <si>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</si>
  <si>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</si>
  <si>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</si>
  <si>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</si>
  <si>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</si>
  <si>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</si>
  <si>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</si>
  <si>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</si>
  <si>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</si>
  <si>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</si>
  <si>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</si>
  <si>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</si>
  <si>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</si>
  <si>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</si>
  <si>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</si>
  <si>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</si>
  <si>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</si>
  <si>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</si>
  <si>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</si>
  <si>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</si>
  <si>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</si>
  <si>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</si>
  <si>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</si>
  <si>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</si>
  <si>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</si>
  <si>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</si>
  <si>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</si>
  <si>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</si>
  <si>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</si>
  <si>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</si>
  <si>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</si>
  <si>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</si>
  <si>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</si>
  <si>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</si>
  <si>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</si>
  <si>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</si>
  <si>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</si>
  <si>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</si>
  <si>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</si>
  <si>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</si>
  <si>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</si>
  <si>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</si>
  <si>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</si>
  <si>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</si>
  <si>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</si>
  <si>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</si>
  <si>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</si>
  <si>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</si>
  <si>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</si>
  <si>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</si>
  <si>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</si>
  <si>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</si>
  <si>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</si>
  <si>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</si>
  <si>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</si>
  <si>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</si>
  <si>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</si>
  <si>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</si>
  <si>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</si>
  <si>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</si>
  <si>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</si>
  <si>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</si>
  <si>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</si>
  <si>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</si>
  <si>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</si>
  <si>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</si>
  <si>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</si>
  <si>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</si>
  <si>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</si>
  <si>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</si>
  <si>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</si>
  <si>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</si>
  <si>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</si>
  <si>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</si>
  <si>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</si>
  <si>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</si>
  <si>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</si>
  <si>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</si>
  <si>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</si>
  <si>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</si>
  <si>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</si>
  <si>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</si>
  <si>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</si>
  <si>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</si>
  <si>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</si>
  <si>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</si>
  <si>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</si>
  <si>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</si>
  <si>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</si>
  <si>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</si>
  <si>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</si>
  <si>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</si>
  <si>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</si>
  <si>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</si>
  <si>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</si>
  <si>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</si>
  <si>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</si>
  <si>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</si>
  <si>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</si>
  <si>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</si>
  <si>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</si>
  <si>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</si>
  <si>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</si>
  <si>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</si>
  <si>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</si>
  <si>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</si>
  <si>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</si>
  <si>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</si>
  <si>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</si>
  <si>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</si>
  <si>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</si>
  <si>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</si>
  <si>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</si>
  <si>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</si>
  <si>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</si>
  <si>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</si>
  <si>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</si>
  <si>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</si>
  <si>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</si>
  <si>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</si>
  <si>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</si>
  <si>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</si>
  <si>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</si>
  <si>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</si>
  <si>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</si>
  <si>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</si>
  <si>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</si>
  <si>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</si>
  <si>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</si>
  <si>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</si>
  <si>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</si>
  <si>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</si>
  <si>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</si>
  <si>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</si>
  <si>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</si>
  <si>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</si>
  <si>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</si>
  <si>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</si>
  <si>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</si>
  <si>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</si>
  <si>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</si>
  <si>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</si>
  <si>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</si>
  <si>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</si>
  <si>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</si>
  <si>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</si>
  <si>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</si>
  <si>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</si>
  <si>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</si>
  <si>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</si>
  <si>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</si>
  <si>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</si>
  <si>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</si>
  <si>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</si>
  <si>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</si>
  <si>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</si>
  <si>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</si>
  <si>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</si>
  <si>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</si>
  <si>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</si>
  <si>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</si>
  <si>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</si>
  <si>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</si>
  <si>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</si>
  <si>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meicale-carantina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</si>
  <si>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</si>
  <si>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</si>
  <si>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</si>
  <si>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</si>
  <si>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</si>
  <si>
    <t>Plati efectuate cumulat la data de 31.05.2021,din care:</t>
  </si>
  <si>
    <t>1CONT DE EXECUTIE COVID CHELTUIELI MAI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</si>
</sst>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189" sqref="C189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196</v>
      </c>
      <c r="B1" s="2"/>
    </row>
    <row r="2" spans="1:5" x14ac:dyDescent="0.3">
      <c r="A2" s="2" t="s">
        <v>183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195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107868962</v>
      </c>
      <c r="D7" s="39">
        <f t="shared" si="0"/>
        <v>25756370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107868962</v>
      </c>
      <c r="D8" s="40">
        <f>+D9+D10+D13+D11+D12+D15+D185+D14</f>
        <v>25756370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2970</v>
      </c>
      <c r="D9" s="40">
        <f t="shared" si="1"/>
        <v>1188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70358800</v>
      </c>
      <c r="D10" s="40">
        <f t="shared" si="2"/>
        <v>19539261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33003984</v>
      </c>
      <c r="D12" s="40">
        <f t="shared" si="4"/>
        <v>5113366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4503208</v>
      </c>
      <c r="D13" s="40">
        <f t="shared" si="5"/>
        <v>1102555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107868962</v>
      </c>
      <c r="D19" s="40">
        <f t="shared" si="10"/>
        <v>25756370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107868962</v>
      </c>
      <c r="D20" s="40">
        <f>D9+D10+D11+D12+D13+D15+D185+D14</f>
        <v>25756370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103365754</v>
      </c>
      <c r="D21" s="40">
        <f>+D22+D78+D185</f>
        <v>24653815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103365754</v>
      </c>
      <c r="D22" s="40">
        <f>+D23+D44+D72+D186+D75+D209</f>
        <v>24653815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2970</v>
      </c>
      <c r="D23" s="40">
        <f t="shared" si="11"/>
        <v>1188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2970</v>
      </c>
      <c r="D24" s="40">
        <f t="shared" si="12"/>
        <v>1188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1782+1188</f>
        <v>2970</v>
      </c>
      <c r="D32" s="51">
        <v>1188</v>
      </c>
      <c r="E32" s="51" t="s">
        <v>189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70358800</v>
      </c>
      <c r="D44" s="40">
        <f t="shared" si="15"/>
        <v>19539261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70358800</v>
      </c>
      <c r="D45" s="40">
        <f t="shared" si="16"/>
        <v>19539261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70358800</v>
      </c>
      <c r="D53" s="43">
        <f>+D54+D89</f>
        <v>19539261</v>
      </c>
      <c r="E53" s="51"/>
    </row>
    <row r="54" spans="1:5" ht="16.5" customHeight="1" x14ac:dyDescent="0.3">
      <c r="A54" s="16" t="s">
        <v>45</v>
      </c>
      <c r="B54" s="44"/>
      <c r="C54" s="30">
        <f>5544+5299+1190</f>
        <v>12033</v>
      </c>
      <c r="D54" s="51">
        <v>1190</v>
      </c>
      <c r="E54" s="51" t="s">
        <v>185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33018987</v>
      </c>
      <c r="D87" s="39">
        <f>+D44-D89+D23+D78+D186+D75</f>
        <v>5115744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70346767</v>
      </c>
      <c r="D89" s="47">
        <f>+D90+D136+D165+D167+D181+D183</f>
        <v>19538071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1815340</v>
      </c>
      <c r="D136" s="40">
        <f>+D137+D145+D149+D153+D160</f>
        <v>538447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674500</v>
      </c>
      <c r="D137" s="39">
        <f t="shared" si="32"/>
        <v>141835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f>532665+141835</f>
        <v>674500</v>
      </c>
      <c r="D142" s="52">
        <v>141835</v>
      </c>
      <c r="E142" s="52"/>
    </row>
    <row r="143" spans="1:5" s="10" customFormat="1" ht="16.5" customHeight="1" x14ac:dyDescent="0.3">
      <c r="A143" s="27" t="s">
        <v>181</v>
      </c>
      <c r="B143" s="41"/>
      <c r="C143" s="12"/>
      <c r="D143" s="52"/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1140840</v>
      </c>
      <c r="D153" s="39">
        <f t="shared" si="35"/>
        <v>396612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353531+390697+396612</f>
        <v>1140840</v>
      </c>
      <c r="D154" s="51">
        <v>396612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68531352</v>
      </c>
      <c r="D167" s="40">
        <f>+D168+D177</f>
        <v>18999624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67522817</v>
      </c>
      <c r="D168" s="41">
        <f t="shared" si="37"/>
        <v>18784607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67292747</v>
      </c>
      <c r="D169" s="41">
        <f t="shared" si="38"/>
        <v>18680617</v>
      </c>
      <c r="E169" s="51" t="s">
        <v>186</v>
      </c>
    </row>
    <row r="170" spans="1:5" ht="16.5" customHeight="1" x14ac:dyDescent="0.3">
      <c r="A170" s="56" t="s">
        <v>176</v>
      </c>
      <c r="B170" s="41"/>
      <c r="C170" s="30">
        <f>40094129+8506808+18661048</f>
        <v>67261985</v>
      </c>
      <c r="D170" s="51">
        <v>18661048</v>
      </c>
      <c r="E170" s="51"/>
    </row>
    <row r="171" spans="1:5" ht="16.5" customHeight="1" x14ac:dyDescent="0.3">
      <c r="A171" s="56" t="s">
        <v>177</v>
      </c>
      <c r="B171" s="41"/>
      <c r="C171" s="30">
        <f>4702+6491+19569</f>
        <v>30762</v>
      </c>
      <c r="D171" s="51">
        <v>19569</v>
      </c>
      <c r="E171" s="51"/>
    </row>
    <row r="172" spans="1:5" ht="30" x14ac:dyDescent="0.3">
      <c r="A172" s="56" t="s">
        <v>182</v>
      </c>
      <c r="B172" s="41"/>
      <c r="C172" s="30">
        <f>126080+103990</f>
        <v>230070</v>
      </c>
      <c r="D172" s="51">
        <v>103990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1008535</v>
      </c>
      <c r="D177" s="41">
        <f t="shared" si="39"/>
        <v>215017</v>
      </c>
      <c r="E177" s="51"/>
    </row>
    <row r="178" spans="1:5" x14ac:dyDescent="0.3">
      <c r="A178" s="12" t="s">
        <v>79</v>
      </c>
      <c r="B178" s="41"/>
      <c r="C178" s="30">
        <f>721402+72116+215017</f>
        <v>1008535</v>
      </c>
      <c r="D178" s="51">
        <v>215017</v>
      </c>
      <c r="E178" s="51" t="s">
        <v>187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33003984</v>
      </c>
      <c r="D186" s="41">
        <f t="shared" si="40"/>
        <v>5113366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33003984</v>
      </c>
      <c r="D187" s="41">
        <f t="shared" si="41"/>
        <v>5113366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31768984</v>
      </c>
      <c r="D188" s="41">
        <f t="shared" si="42"/>
        <v>5103366</v>
      </c>
      <c r="E188" s="51"/>
    </row>
    <row r="189" spans="1:5" ht="30" x14ac:dyDescent="0.3">
      <c r="A189" s="13" t="s">
        <v>161</v>
      </c>
      <c r="B189" s="41"/>
      <c r="C189" s="41">
        <f>15635726+3869365+3905327</f>
        <v>23410418</v>
      </c>
      <c r="D189" s="51">
        <v>3905327</v>
      </c>
      <c r="E189" s="51" t="s">
        <v>188</v>
      </c>
    </row>
    <row r="190" spans="1:5" ht="30" x14ac:dyDescent="0.3">
      <c r="A190" s="13" t="s">
        <v>162</v>
      </c>
      <c r="B190" s="41"/>
      <c r="C190" s="41">
        <f>568973+176792+187445</f>
        <v>933210</v>
      </c>
      <c r="D190" s="51">
        <v>187445</v>
      </c>
      <c r="E190" s="51"/>
    </row>
    <row r="191" spans="1:5" ht="30" x14ac:dyDescent="0.3">
      <c r="A191" s="13" t="s">
        <v>163</v>
      </c>
      <c r="B191" s="41"/>
      <c r="C191" s="41">
        <f>162815+54133+54551</f>
        <v>271499</v>
      </c>
      <c r="D191" s="51">
        <v>54551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4490890</v>
      </c>
      <c r="D192" s="41">
        <f t="shared" si="43"/>
        <v>897445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2682502+910943+897445</f>
        <v>4490890</v>
      </c>
      <c r="D194" s="51">
        <v>897445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2339697+264672+58598</f>
        <v>2662967</v>
      </c>
      <c r="D196" s="51">
        <v>58598</v>
      </c>
      <c r="E196" s="51" t="s">
        <v>194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1235000</v>
      </c>
      <c r="D197" s="41">
        <f t="shared" si="44"/>
        <v>10000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1235000</v>
      </c>
      <c r="D199" s="51">
        <v>10000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4503208</v>
      </c>
      <c r="D200" s="45">
        <f t="shared" si="45"/>
        <v>1102555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4503208</v>
      </c>
      <c r="D201" s="45">
        <f t="shared" si="45"/>
        <v>1102555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4503208</v>
      </c>
      <c r="D202" s="45">
        <f t="shared" si="45"/>
        <v>1102555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4503208</v>
      </c>
      <c r="D203" s="40">
        <f t="shared" si="46"/>
        <v>1102555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4503208</v>
      </c>
      <c r="D204" s="40">
        <f t="shared" si="47"/>
        <v>1102555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4503208</v>
      </c>
      <c r="D205" s="40">
        <f t="shared" si="48"/>
        <v>1102555</v>
      </c>
      <c r="E205" s="51"/>
    </row>
    <row r="206" spans="1:5" x14ac:dyDescent="0.3">
      <c r="A206" s="34" t="s">
        <v>144</v>
      </c>
      <c r="B206" s="41"/>
      <c r="C206" s="30">
        <f>2320552+1080101+1102555</f>
        <v>4503208</v>
      </c>
      <c r="D206" s="51">
        <v>1102555</v>
      </c>
      <c r="E206" s="51" t="s">
        <v>184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190</v>
      </c>
      <c r="C231" s="3" t="s">
        <v>193</v>
      </c>
    </row>
    <row r="232" spans="1:5" x14ac:dyDescent="0.3">
      <c r="A232" s="3" t="s">
        <v>191</v>
      </c>
      <c r="C232" s="3" t="s">
        <v>192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2021-05-12T11:12:30Z</cp:lastPrinted>
  <dcterms:created xsi:type="dcterms:W3CDTF">2020-08-07T11:14:11Z</dcterms:created>
  <dcterms:modified xsi:type="dcterms:W3CDTF">2021-06-10T12:10:46Z</dcterms:modified>
</cp:coreProperties>
</file>